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 Lisboa\Desktop\Arquivos\AGEVAP\4. CONTRATO\2023\Cobrança\RH-II\Produtos\Finais\"/>
    </mc:Choice>
  </mc:AlternateContent>
  <xr:revisionPtr revIDLastSave="0" documentId="8_{2777AA72-038C-439D-B0AC-19AAA42D05C3}" xr6:coauthVersionLast="47" xr6:coauthVersionMax="47" xr10:uidLastSave="{00000000-0000-0000-0000-000000000000}"/>
  <bookViews>
    <workbookView xWindow="-120" yWindow="-120" windowWidth="20730" windowHeight="11040" xr2:uid="{7EAC9349-384B-4797-923F-472573C981EC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7" i="1"/>
  <c r="J19" i="1"/>
  <c r="J18" i="1"/>
  <c r="I20" i="1"/>
  <c r="I18" i="1"/>
  <c r="G20" i="1"/>
  <c r="F18" i="1"/>
  <c r="F19" i="1"/>
  <c r="F20" i="1"/>
  <c r="D20" i="1"/>
  <c r="C20" i="1"/>
  <c r="H20" i="1"/>
  <c r="E20" i="1"/>
  <c r="B20" i="1"/>
</calcChain>
</file>

<file path=xl/sharedStrings.xml><?xml version="1.0" encoding="utf-8"?>
<sst xmlns="http://schemas.openxmlformats.org/spreadsheetml/2006/main" count="26" uniqueCount="26">
  <si>
    <t>COBRANÇA E ARRECADAÇÃO NA REGIÃO HIDROGRÁFICA - 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GUANDU</t>
  </si>
  <si>
    <t xml:space="preserve">Estimativa da Arrecadação, Arrecadado, Rendimentos de Aplicação Financeira e Desembolso </t>
  </si>
  <si>
    <t>Atualizado em: 28/12/2023</t>
  </si>
  <si>
    <t xml:space="preserve">Período </t>
  </si>
  <si>
    <t>Estimativa de Arrecadação Cobrança RH (R$) (1)</t>
  </si>
  <si>
    <t>Valor da Arrecadação Cobrança RH (R$)    (2)</t>
  </si>
  <si>
    <t>Rendimento Financeiro ou Outras Fontes Cobrança RH (R$) (3)</t>
  </si>
  <si>
    <t>Valor da Arrecadação e Rendimento Geração Energia (R$) (4)</t>
  </si>
  <si>
    <t>Arrecadação + Rendimento (R$) (5) = (2+3+4)</t>
  </si>
  <si>
    <t>Desembolso INEA          (R$)                                  (6)</t>
  </si>
  <si>
    <t>Repasse Agevap (R$)                      (7)</t>
  </si>
  <si>
    <t>Total Desembolsado      (R$)                                (8)=(6+7)</t>
  </si>
  <si>
    <t>Eficiência do Desembolso (%) (9)=(8/5)</t>
  </si>
  <si>
    <t>-</t>
  </si>
  <si>
    <t>2016 *</t>
  </si>
  <si>
    <t>2020 **</t>
  </si>
  <si>
    <t>2021 **</t>
  </si>
  <si>
    <t>#</t>
  </si>
  <si>
    <t xml:space="preserve">Total </t>
  </si>
  <si>
    <t>(1) Valores Retirados do Relatório de Cobrança do INEA</t>
  </si>
  <si>
    <t>(2, 3 e 4) Valores Retirados do site do INEA (Detalhamento da Subconta do FUNDRHI, atualizado em Setembro/2022)</t>
  </si>
  <si>
    <t>(6) Desembolso das ações executadas pelo INEA</t>
  </si>
  <si>
    <t>(7) Repasse do INEA das ações executadas pela AGEVAP;</t>
  </si>
  <si>
    <t xml:space="preserve">* No valor do Desembolso pelo INEA consta o débito de R$ 4.023.843,88 que refere-se ao valor executado, em função de arresto judicial (Processo nº 0258079-24.2016.8.19.0001) </t>
  </si>
  <si>
    <t>** No valor do Desembolso pelo INEA constam os débitos de R$ 10.668.888,15 em 2020 e de R$ 2.944.550,17 em 2021 que referem-se aos valores executados, em função da Emenda Constitucional Nº 73/2019</t>
  </si>
  <si>
    <t># Informação não disponível.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</si>
</sst>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4" fontId="0" fillId="3" borderId="0" xfId="0" applyNumberForma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 vertical="center" indent="21"/>
    </xf>
    <xf numFmtId="4" fontId="1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9" fontId="4" fillId="3" borderId="0" xfId="1" applyFont="1" applyFill="1" applyBorder="1" applyAlignment="1">
      <alignment horizontal="center" vertical="center" wrapText="1"/>
    </xf>
    <xf numFmtId="9" fontId="4" fillId="3" borderId="0" xfId="1" applyFont="1" applyFill="1" applyBorder="1" applyAlignment="1">
      <alignment horizontal="center"/>
    </xf>
    <xf numFmtId="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1" fillId="4" borderId="0" xfId="1" applyFont="1" applyFill="1" applyBorder="1" applyAlignment="1">
      <alignment horizontal="center" vertical="center"/>
    </xf>
    <xf numFmtId="9" fontId="4" fillId="3" borderId="0" xfId="1" applyFont="1" applyFill="1" applyAlignment="1">
      <alignment horizontal="center"/>
    </xf>
    <xf numFmtId="4" fontId="1" fillId="3" borderId="0" xfId="0" applyNumberFormat="1" applyFont="1" applyFill="1"/>
    <xf numFmtId="4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502921</xdr:colOff>
      <xdr:row>0</xdr:row>
      <xdr:rowOff>38100</xdr:rowOff>
    </xdr:from>
    <xdr:to>
      <xdr:col>9</xdr:col>
      <xdr:colOff>624841</xdr:colOff>
      <xdr:row>1</xdr:row>
      <xdr:rowOff>281016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A5056F-441F-474E-A063-AC446751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541" y="38100"/>
          <a:ext cx="1584960" cy="88299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45720</xdr:rowOff>
    </xdr:from>
    <xdr:to>
      <xdr:col>2</xdr:col>
      <xdr:colOff>388287</xdr:colOff>
      <xdr:row>2</xdr:row>
      <xdr:rowOff>58351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BEE61FE-279C-4052-A74E-BF9F81587F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27"/>
        <a:stretch/>
      </xdr:blipFill>
      <xdr:spPr>
        <a:xfrm>
          <a:off x="76200" y="45720"/>
          <a:ext cx="2257908" cy="1018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77C7-D2E2-4DF7-AE8B-B800A319AECD}">
  <dimension ref="A1:AH63"/>
  <sheetViews>
    <sheetView tabSelected="1" zoomScale="70" zoomScaleNormal="70" workbookViewId="0">
      <selection activeCell="L19" sqref="L19"/>
    </sheetView>
  </sheetViews>
  <sheetFormatPr defaultRowHeight="15"/>
  <cols>
    <col min="1" max="1" width="9.140625" style="20"/>
    <col min="2" max="2" width="19.5703125" customWidth="1"/>
    <col min="3" max="3" width="19.7109375" bestFit="1" customWidth="1"/>
    <col min="4" max="4" width="19.5703125" customWidth="1"/>
    <col min="5" max="5" width="18.28515625" customWidth="1"/>
    <col min="6" max="6" width="21.42578125" customWidth="1"/>
    <col min="7" max="7" width="20.7109375" customWidth="1"/>
    <col min="8" max="8" width="19.85546875" customWidth="1"/>
    <col min="9" max="9" width="21.28515625" customWidth="1"/>
    <col min="10" max="10" width="15.5703125" customWidth="1"/>
    <col min="11" max="11" width="12.7109375" bestFit="1" customWidth="1"/>
  </cols>
  <sheetData>
    <row r="1" spans="1:20" ht="50.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8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8.9" customHeight="1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9.149999999999999" customHeight="1">
      <c r="A4" s="10"/>
      <c r="B4" s="4"/>
      <c r="C4" s="4"/>
      <c r="D4" s="4"/>
      <c r="E4" s="4"/>
      <c r="F4" s="4"/>
      <c r="G4" s="4"/>
      <c r="H4" s="7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7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.899999999999999" customHeight="1">
      <c r="A6" s="9">
        <v>2010</v>
      </c>
      <c r="B6" s="13">
        <v>18136532.280000001</v>
      </c>
      <c r="C6" s="5">
        <v>18049646.620000001</v>
      </c>
      <c r="D6" s="5">
        <v>662906.84</v>
      </c>
      <c r="E6" s="5">
        <v>176262.79</v>
      </c>
      <c r="F6" s="5">
        <v>18888816.25</v>
      </c>
      <c r="G6" s="5">
        <v>4411821.4400000004</v>
      </c>
      <c r="H6" s="14" t="s">
        <v>13</v>
      </c>
      <c r="I6" s="5">
        <v>4411821.4400000004</v>
      </c>
      <c r="J6" s="16">
        <v>0.23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6" customHeight="1">
      <c r="A7" s="9">
        <v>2011</v>
      </c>
      <c r="B7" s="5">
        <v>18061794.489999998</v>
      </c>
      <c r="C7" s="5">
        <v>18060273.010000002</v>
      </c>
      <c r="D7" s="5">
        <v>1435859.24</v>
      </c>
      <c r="E7" s="5">
        <v>1839408.8</v>
      </c>
      <c r="F7" s="5">
        <v>21335541.050000001</v>
      </c>
      <c r="G7" s="5">
        <v>3711415.82</v>
      </c>
      <c r="H7" s="13">
        <v>618650.57999999996</v>
      </c>
      <c r="I7" s="5">
        <v>4330066.4000000004</v>
      </c>
      <c r="J7" s="11">
        <v>0.2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6.149999999999999" customHeight="1">
      <c r="A8" s="9">
        <v>2012</v>
      </c>
      <c r="B8" s="5">
        <v>16551677.939999999</v>
      </c>
      <c r="C8" s="5">
        <v>16781352.600000001</v>
      </c>
      <c r="D8" s="5">
        <v>2756578.79</v>
      </c>
      <c r="E8" s="5">
        <v>516130.36</v>
      </c>
      <c r="F8" s="5">
        <v>20054061.75</v>
      </c>
      <c r="G8" s="5">
        <v>2933997.2</v>
      </c>
      <c r="H8" s="13">
        <v>4579923.37</v>
      </c>
      <c r="I8" s="5">
        <v>7513920.5700000003</v>
      </c>
      <c r="J8" s="11">
        <v>0.37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6.149999999999999" customHeight="1">
      <c r="A9" s="9">
        <v>2013</v>
      </c>
      <c r="B9" s="5">
        <v>17081082.73</v>
      </c>
      <c r="C9" s="5">
        <v>12082013.210000001</v>
      </c>
      <c r="D9" s="5">
        <v>2765355.25</v>
      </c>
      <c r="E9" s="5">
        <v>530368.82999999996</v>
      </c>
      <c r="F9" s="5">
        <v>15377737.289999999</v>
      </c>
      <c r="G9" s="5">
        <v>10479934.949999999</v>
      </c>
      <c r="H9" s="13">
        <v>4933027.72</v>
      </c>
      <c r="I9" s="13">
        <v>15412962.67</v>
      </c>
      <c r="J9" s="11">
        <v>0.1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" customHeight="1">
      <c r="A10" s="9">
        <v>2014</v>
      </c>
      <c r="B10" s="5">
        <v>16184761.279999999</v>
      </c>
      <c r="C10" s="5">
        <v>7107605.6600000001</v>
      </c>
      <c r="D10" s="5">
        <v>4268862.2699999996</v>
      </c>
      <c r="E10" s="5">
        <v>826829.19</v>
      </c>
      <c r="F10" s="5">
        <v>12203297.119999999</v>
      </c>
      <c r="G10" s="5">
        <v>2390918.91</v>
      </c>
      <c r="H10" s="13">
        <v>1972870.46</v>
      </c>
      <c r="I10" s="5">
        <v>4363789.37</v>
      </c>
      <c r="J10" s="11">
        <v>0.36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9.149999999999999" customHeight="1">
      <c r="A11" s="9">
        <v>2015</v>
      </c>
      <c r="B11" s="5">
        <v>27685958.739999998</v>
      </c>
      <c r="C11" s="5">
        <v>27304855.859999999</v>
      </c>
      <c r="D11" s="5">
        <v>9300538.9399999995</v>
      </c>
      <c r="E11" s="5">
        <v>1292167.29</v>
      </c>
      <c r="F11" s="5">
        <v>37897562.090000004</v>
      </c>
      <c r="G11" s="5">
        <v>1523793.9</v>
      </c>
      <c r="H11" s="13">
        <v>4667537.9800000004</v>
      </c>
      <c r="I11" s="5">
        <v>6191331.8799999999</v>
      </c>
      <c r="J11" s="11">
        <v>0.16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7.45" customHeight="1">
      <c r="A12" s="9" t="s">
        <v>14</v>
      </c>
      <c r="B12" s="5">
        <v>11967176.91</v>
      </c>
      <c r="C12" s="5">
        <v>11957970.550000001</v>
      </c>
      <c r="D12" s="5">
        <v>11819123.08</v>
      </c>
      <c r="E12" s="5">
        <v>1545330.12</v>
      </c>
      <c r="F12" s="5">
        <v>25322423.75</v>
      </c>
      <c r="G12" s="5">
        <v>4785451.68</v>
      </c>
      <c r="H12" s="5">
        <v>130662.16</v>
      </c>
      <c r="I12" s="13">
        <v>4916113.84</v>
      </c>
      <c r="J12" s="11">
        <v>0.19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.600000000000001" customHeight="1">
      <c r="A13" s="10">
        <v>2017</v>
      </c>
      <c r="B13" s="5">
        <v>26617572</v>
      </c>
      <c r="C13" s="5">
        <v>25477938.329999998</v>
      </c>
      <c r="D13" s="5">
        <v>455724.9</v>
      </c>
      <c r="E13" s="5">
        <v>29127.200000000001</v>
      </c>
      <c r="F13" s="5">
        <v>25962790.43</v>
      </c>
      <c r="G13" s="5">
        <v>3246579.11</v>
      </c>
      <c r="H13" s="5">
        <v>12905582.32</v>
      </c>
      <c r="I13" s="5">
        <v>16152161.43</v>
      </c>
      <c r="J13" s="12">
        <v>0.62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10">
        <v>2018</v>
      </c>
      <c r="B14" s="5">
        <v>27483580.510000002</v>
      </c>
      <c r="C14" s="5">
        <v>27531070.809999999</v>
      </c>
      <c r="D14" s="5">
        <v>7192756.2699999996</v>
      </c>
      <c r="E14" s="5">
        <v>726790.84</v>
      </c>
      <c r="F14" s="5">
        <v>35450617.920000002</v>
      </c>
      <c r="G14" s="5">
        <v>1954433.68</v>
      </c>
      <c r="H14" s="5">
        <v>21621483.91</v>
      </c>
      <c r="I14" s="5">
        <v>23575917.59</v>
      </c>
      <c r="J14" s="12">
        <v>0.67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6.149999999999999" customHeight="1">
      <c r="A15" s="10">
        <v>2019</v>
      </c>
      <c r="B15" s="5">
        <v>27525019.77</v>
      </c>
      <c r="C15" s="5">
        <v>27473317.449999999</v>
      </c>
      <c r="D15" s="5">
        <v>1712232</v>
      </c>
      <c r="E15" s="5">
        <v>3052.68</v>
      </c>
      <c r="F15" s="5">
        <v>29188602.129999999</v>
      </c>
      <c r="G15" s="5">
        <v>2295044.66</v>
      </c>
      <c r="H15" s="5">
        <v>2000000</v>
      </c>
      <c r="I15" s="5">
        <v>4295044.66</v>
      </c>
      <c r="J15" s="12">
        <v>0.15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6.149999999999999" customHeight="1">
      <c r="A16" s="10" t="s">
        <v>15</v>
      </c>
      <c r="B16" s="5">
        <v>29541383.879999999</v>
      </c>
      <c r="C16" s="5">
        <v>29313048.579999998</v>
      </c>
      <c r="D16" s="5">
        <v>852311.5</v>
      </c>
      <c r="E16" s="5">
        <v>1090.0899999999999</v>
      </c>
      <c r="F16" s="5">
        <v>30166450.170000002</v>
      </c>
      <c r="G16" s="5">
        <v>13111338.76</v>
      </c>
      <c r="H16" s="5">
        <v>80369295.959999993</v>
      </c>
      <c r="I16" s="5">
        <v>93480634.719999999</v>
      </c>
      <c r="J16" s="12">
        <v>3.1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34" ht="16.899999999999999" customHeight="1">
      <c r="A17" s="10" t="s">
        <v>16</v>
      </c>
      <c r="B17" s="5">
        <v>30932197.780000001</v>
      </c>
      <c r="C17" s="5">
        <v>28056954.609999999</v>
      </c>
      <c r="D17" s="5">
        <v>847533.52</v>
      </c>
      <c r="E17" s="5">
        <v>953.53</v>
      </c>
      <c r="F17" s="5">
        <v>28905441.66</v>
      </c>
      <c r="G17" s="5">
        <v>41924392.969999999</v>
      </c>
      <c r="H17" s="5">
        <v>29671607.170000002</v>
      </c>
      <c r="I17" s="5">
        <v>71596000.140000001</v>
      </c>
      <c r="J17" s="12">
        <f>I17/F17</f>
        <v>2.4769038640594845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34" ht="18" customHeight="1">
      <c r="A18" s="10">
        <v>2022</v>
      </c>
      <c r="B18" s="5">
        <v>34099895.5</v>
      </c>
      <c r="C18" s="5">
        <v>35466816.520000003</v>
      </c>
      <c r="D18" s="5">
        <v>2249229.19</v>
      </c>
      <c r="E18" s="5">
        <v>1987.5</v>
      </c>
      <c r="F18" s="5">
        <f>C18+D18+E18</f>
        <v>37718033.210000001</v>
      </c>
      <c r="G18" s="5">
        <v>56272710.68</v>
      </c>
      <c r="H18" s="18">
        <v>12976905.43</v>
      </c>
      <c r="I18" s="5">
        <f>SUM(G18:H18)</f>
        <v>69249616.109999999</v>
      </c>
      <c r="J18" s="12">
        <f>I18/F18</f>
        <v>1.8359816304430259</v>
      </c>
      <c r="L18" s="4"/>
      <c r="M18" s="4"/>
      <c r="N18" s="4"/>
      <c r="O18" s="4"/>
      <c r="P18" s="4"/>
      <c r="Q18" s="4"/>
      <c r="R18" s="4"/>
      <c r="S18" s="4"/>
      <c r="T18" s="4"/>
    </row>
    <row r="19" spans="1:34" ht="18" customHeight="1">
      <c r="A19" s="10">
        <v>2023</v>
      </c>
      <c r="B19" s="5">
        <v>43223927.509999998</v>
      </c>
      <c r="C19" s="5">
        <v>30290696.399999999</v>
      </c>
      <c r="D19" s="5">
        <v>1650635.45</v>
      </c>
      <c r="E19" s="5">
        <v>1039.3699999999999</v>
      </c>
      <c r="F19" s="5">
        <f>C19+D19+E19</f>
        <v>31942371.219999999</v>
      </c>
      <c r="G19" s="5" t="s">
        <v>17</v>
      </c>
      <c r="H19" s="5">
        <v>23705403.600000001</v>
      </c>
      <c r="I19" s="5">
        <v>23705403.600000001</v>
      </c>
      <c r="J19" s="12">
        <f>I19/F19</f>
        <v>0.74213036460979442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34" ht="24" customHeight="1">
      <c r="A20" s="19" t="s">
        <v>18</v>
      </c>
      <c r="B20" s="8">
        <f t="shared" ref="B20:G20" si="0">SUM(B6:B19)</f>
        <v>345092561.31999999</v>
      </c>
      <c r="C20" s="8">
        <f t="shared" si="0"/>
        <v>314953560.20999998</v>
      </c>
      <c r="D20" s="8">
        <f t="shared" si="0"/>
        <v>47969647.240000002</v>
      </c>
      <c r="E20" s="8">
        <f t="shared" si="0"/>
        <v>7490538.5899999999</v>
      </c>
      <c r="F20" s="8">
        <f t="shared" si="0"/>
        <v>370413746.04000008</v>
      </c>
      <c r="G20" s="8">
        <f t="shared" si="0"/>
        <v>149041833.75999999</v>
      </c>
      <c r="H20" s="8">
        <f>SUM(H7:H19)</f>
        <v>200152950.66</v>
      </c>
      <c r="I20" s="8">
        <f>SUM(I6:I19)</f>
        <v>349194784.42000002</v>
      </c>
      <c r="J20" s="15">
        <f>SUM(J6:J19)/14</f>
        <v>0.80035827565087903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34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34">
      <c r="A22" s="21" t="s">
        <v>19</v>
      </c>
      <c r="B22" s="6"/>
      <c r="C22" s="6"/>
      <c r="D22" s="6"/>
      <c r="E22" s="6"/>
      <c r="F22" s="17"/>
      <c r="G22" s="6"/>
      <c r="H22" s="6"/>
      <c r="I22" s="6"/>
      <c r="J22" s="6"/>
      <c r="K22" s="6"/>
      <c r="L22" s="4"/>
      <c r="M22" s="4"/>
      <c r="N22" s="4"/>
      <c r="O22" s="4"/>
      <c r="P22" s="4"/>
      <c r="Q22" s="4"/>
      <c r="R22" s="4"/>
      <c r="S22" s="4"/>
      <c r="T22" s="4"/>
    </row>
    <row r="23" spans="1:34">
      <c r="A23" s="21" t="s">
        <v>20</v>
      </c>
      <c r="B23" s="6"/>
      <c r="C23" s="6"/>
      <c r="D23" s="6"/>
      <c r="E23" s="6"/>
      <c r="F23" s="6"/>
      <c r="G23" s="6"/>
      <c r="H23" s="6"/>
      <c r="I23" s="17"/>
      <c r="J23" s="6"/>
      <c r="K23" s="6"/>
      <c r="L23" s="4"/>
      <c r="M23" s="4"/>
      <c r="N23" s="4"/>
      <c r="O23" s="4"/>
      <c r="P23" s="4"/>
      <c r="Q23" s="4"/>
      <c r="R23" s="4"/>
      <c r="S23" s="4"/>
      <c r="T23" s="4"/>
    </row>
    <row r="24" spans="1:34">
      <c r="A24" s="21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4"/>
      <c r="N24" s="4"/>
      <c r="O24" s="4"/>
      <c r="P24" s="4"/>
      <c r="Q24" s="4"/>
      <c r="R24" s="4"/>
      <c r="S24" s="4"/>
      <c r="T24" s="4"/>
    </row>
    <row r="25" spans="1:34">
      <c r="A25" s="21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4"/>
      <c r="N25" s="4"/>
      <c r="O25" s="4"/>
      <c r="P25" s="4"/>
      <c r="Q25" s="4"/>
      <c r="R25" s="4"/>
      <c r="S25" s="4"/>
      <c r="T25" s="4"/>
    </row>
    <row r="26" spans="1:34">
      <c r="A26" s="21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4"/>
      <c r="N26" s="4"/>
      <c r="O26" s="4"/>
      <c r="P26" s="4"/>
      <c r="Q26" s="4"/>
      <c r="R26" s="4"/>
      <c r="S26" s="4"/>
      <c r="T26" s="4"/>
    </row>
    <row r="27" spans="1:34">
      <c r="A27" s="21" t="s">
        <v>24</v>
      </c>
      <c r="B27" s="4"/>
      <c r="C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34">
      <c r="A28" s="21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>
      <c r="A34" s="1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4:34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4:34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4:34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4:34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4:34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4:3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4:34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4:34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4:34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4:34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4:34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4:34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4:34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4:34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4:34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</sheetData>
  <mergeCells count="2">
    <mergeCell ref="A1:J1"/>
    <mergeCell ref="A3:J3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Michaella Macedo Leitão</dc:creator>
  <cp:keywords/>
  <dc:description/>
  <cp:lastModifiedBy/>
  <cp:revision/>
  <dcterms:created xsi:type="dcterms:W3CDTF">2023-12-21T11:48:50Z</dcterms:created>
  <dcterms:modified xsi:type="dcterms:W3CDTF">2024-01-15T16:18:38Z</dcterms:modified>
  <cp:category/>
  <cp:contentStatus/>
</cp:coreProperties>
</file>